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LE ROND\"/>
    </mc:Choice>
  </mc:AlternateContent>
  <bookViews>
    <workbookView xWindow="-120" yWindow="-120" windowWidth="29040" windowHeight="15720"/>
  </bookViews>
  <sheets>
    <sheet name="BAR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6" l="1"/>
  <c r="AA12" i="6" s="1"/>
  <c r="X12" i="6"/>
  <c r="Y12" i="6" s="1"/>
  <c r="V12" i="6"/>
  <c r="W12" i="6" s="1"/>
  <c r="T12" i="6"/>
  <c r="U12" i="6" s="1"/>
  <c r="R12" i="6"/>
  <c r="S12" i="6" s="1"/>
  <c r="P12" i="6"/>
  <c r="Q12" i="6" s="1"/>
  <c r="Z11" i="6"/>
  <c r="AA11" i="6" s="1"/>
  <c r="X11" i="6"/>
  <c r="Y11" i="6" s="1"/>
  <c r="V11" i="6"/>
  <c r="W11" i="6" s="1"/>
  <c r="T11" i="6"/>
  <c r="U11" i="6" s="1"/>
  <c r="R11" i="6"/>
  <c r="S11" i="6" s="1"/>
  <c r="P11" i="6"/>
  <c r="Q11" i="6" s="1"/>
  <c r="Z10" i="6"/>
  <c r="AA10" i="6" s="1"/>
  <c r="X10" i="6"/>
  <c r="Y10" i="6" s="1"/>
  <c r="V10" i="6"/>
  <c r="W10" i="6" s="1"/>
  <c r="T10" i="6"/>
  <c r="U10" i="6" s="1"/>
  <c r="R10" i="6"/>
  <c r="S10" i="6" s="1"/>
  <c r="P10" i="6"/>
  <c r="Q10" i="6" s="1"/>
  <c r="Z9" i="6"/>
  <c r="AA9" i="6" s="1"/>
  <c r="X9" i="6"/>
  <c r="Y9" i="6" s="1"/>
  <c r="V9" i="6"/>
  <c r="W9" i="6" s="1"/>
  <c r="T9" i="6"/>
  <c r="U9" i="6" s="1"/>
  <c r="R9" i="6"/>
  <c r="S9" i="6" s="1"/>
  <c r="P9" i="6"/>
  <c r="Q9" i="6" s="1"/>
  <c r="Z7" i="6"/>
  <c r="AA7" i="6" s="1"/>
  <c r="X7" i="6"/>
  <c r="Y7" i="6" s="1"/>
  <c r="V7" i="6"/>
  <c r="W7" i="6" s="1"/>
  <c r="T7" i="6"/>
  <c r="U7" i="6" s="1"/>
  <c r="R7" i="6"/>
  <c r="S7" i="6" s="1"/>
  <c r="P7" i="6"/>
  <c r="Q7" i="6" s="1"/>
  <c r="Z6" i="6"/>
  <c r="AA6" i="6" s="1"/>
  <c r="X6" i="6"/>
  <c r="Y6" i="6" s="1"/>
  <c r="V6" i="6"/>
  <c r="W6" i="6" s="1"/>
  <c r="T6" i="6"/>
  <c r="U6" i="6" s="1"/>
  <c r="R6" i="6"/>
  <c r="S6" i="6" s="1"/>
  <c r="P6" i="6"/>
  <c r="Q6" i="6" s="1"/>
  <c r="Z5" i="6"/>
  <c r="AA5" i="6" s="1"/>
  <c r="X5" i="6"/>
  <c r="Y5" i="6" s="1"/>
  <c r="V5" i="6"/>
  <c r="W5" i="6" s="1"/>
  <c r="T5" i="6"/>
  <c r="U5" i="6" s="1"/>
  <c r="R5" i="6"/>
  <c r="S5" i="6" s="1"/>
  <c r="P5" i="6"/>
  <c r="Q5" i="6" s="1"/>
  <c r="AA4" i="6"/>
  <c r="Y4" i="6"/>
  <c r="W4" i="6"/>
  <c r="U4" i="6"/>
  <c r="S4" i="6"/>
  <c r="Q4" i="6"/>
  <c r="L5" i="6"/>
  <c r="M5" i="6" s="1"/>
  <c r="J12" i="6"/>
  <c r="K12" i="6" s="1"/>
  <c r="H12" i="6"/>
  <c r="I12" i="6" s="1"/>
  <c r="F12" i="6"/>
  <c r="G12" i="6" s="1"/>
  <c r="D12" i="6"/>
  <c r="E12" i="6" s="1"/>
  <c r="B12" i="6"/>
  <c r="C12" i="6" s="1"/>
  <c r="J11" i="6"/>
  <c r="K11" i="6" s="1"/>
  <c r="H11" i="6"/>
  <c r="I11" i="6" s="1"/>
  <c r="F11" i="6"/>
  <c r="G11" i="6" s="1"/>
  <c r="D11" i="6"/>
  <c r="E11" i="6" s="1"/>
  <c r="B11" i="6"/>
  <c r="C11" i="6" s="1"/>
  <c r="J10" i="6"/>
  <c r="K10" i="6" s="1"/>
  <c r="H10" i="6"/>
  <c r="I10" i="6" s="1"/>
  <c r="F10" i="6"/>
  <c r="G10" i="6" s="1"/>
  <c r="D10" i="6"/>
  <c r="E10" i="6" s="1"/>
  <c r="B10" i="6"/>
  <c r="C10" i="6" s="1"/>
  <c r="J9" i="6"/>
  <c r="K9" i="6" s="1"/>
  <c r="H9" i="6"/>
  <c r="I9" i="6" s="1"/>
  <c r="F9" i="6"/>
  <c r="G9" i="6" s="1"/>
  <c r="D9" i="6"/>
  <c r="E9" i="6" s="1"/>
  <c r="B9" i="6"/>
  <c r="C9" i="6" s="1"/>
  <c r="J7" i="6"/>
  <c r="J8" i="6" s="1"/>
  <c r="K8" i="6" s="1"/>
  <c r="H7" i="6"/>
  <c r="H8" i="6" s="1"/>
  <c r="I8" i="6" s="1"/>
  <c r="F7" i="6"/>
  <c r="F8" i="6" s="1"/>
  <c r="G8" i="6" s="1"/>
  <c r="D7" i="6"/>
  <c r="D8" i="6" s="1"/>
  <c r="E8" i="6" s="1"/>
  <c r="B7" i="6"/>
  <c r="B8" i="6" s="1"/>
  <c r="C8" i="6" s="1"/>
  <c r="J6" i="6"/>
  <c r="K6" i="6" s="1"/>
  <c r="H6" i="6"/>
  <c r="I6" i="6" s="1"/>
  <c r="F6" i="6"/>
  <c r="G6" i="6" s="1"/>
  <c r="D6" i="6"/>
  <c r="E6" i="6" s="1"/>
  <c r="B6" i="6"/>
  <c r="C6" i="6" s="1"/>
  <c r="J5" i="6"/>
  <c r="K5" i="6" s="1"/>
  <c r="H5" i="6"/>
  <c r="I5" i="6" s="1"/>
  <c r="F5" i="6"/>
  <c r="G5" i="6" s="1"/>
  <c r="E5" i="6"/>
  <c r="D5" i="6"/>
  <c r="C5" i="6"/>
  <c r="B5" i="6"/>
  <c r="K4" i="6"/>
  <c r="I4" i="6"/>
  <c r="G4" i="6"/>
  <c r="E4" i="6"/>
  <c r="C4" i="6"/>
  <c r="P8" i="6" l="1"/>
  <c r="Q8" i="6" s="1"/>
  <c r="R8" i="6"/>
  <c r="S8" i="6" s="1"/>
  <c r="T8" i="6"/>
  <c r="U8" i="6" s="1"/>
  <c r="V8" i="6"/>
  <c r="W8" i="6" s="1"/>
  <c r="X8" i="6"/>
  <c r="Y8" i="6" s="1"/>
  <c r="Z8" i="6"/>
  <c r="AA8" i="6" s="1"/>
  <c r="C7" i="6"/>
  <c r="E7" i="6"/>
  <c r="G7" i="6"/>
  <c r="I7" i="6"/>
  <c r="K7" i="6"/>
  <c r="L6" i="6"/>
  <c r="O4" i="6"/>
  <c r="N9" i="6"/>
  <c r="O9" i="6" s="1"/>
  <c r="N12" i="6"/>
  <c r="O12" i="6" s="1"/>
  <c r="N11" i="6"/>
  <c r="O11" i="6" s="1"/>
  <c r="N10" i="6"/>
  <c r="O10" i="6" s="1"/>
  <c r="N7" i="6"/>
  <c r="N6" i="6"/>
  <c r="O6" i="6" s="1"/>
  <c r="N5" i="6"/>
  <c r="O5" i="6" s="1"/>
  <c r="M4" i="6"/>
  <c r="O7" i="6" l="1"/>
  <c r="N8" i="6"/>
  <c r="O8" i="6" s="1"/>
  <c r="M6" i="6"/>
  <c r="L7" i="6"/>
  <c r="M7" i="6" l="1"/>
  <c r="L8" i="6"/>
  <c r="M8" i="6" l="1"/>
  <c r="L9" i="6"/>
  <c r="M9" i="6" l="1"/>
  <c r="L10" i="6"/>
  <c r="M10" i="6" l="1"/>
  <c r="L11" i="6"/>
  <c r="M11" i="6" l="1"/>
  <c r="L12" i="6"/>
  <c r="M12" i="6" s="1"/>
</calcChain>
</file>

<file path=xl/sharedStrings.xml><?xml version="1.0" encoding="utf-8"?>
<sst xmlns="http://schemas.openxmlformats.org/spreadsheetml/2006/main" count="78" uniqueCount="50">
  <si>
    <t>Студия с видом на парк / Studio Standart Park view</t>
  </si>
  <si>
    <t>Студия с видом на море / Studio Standart Sea view</t>
  </si>
  <si>
    <t>Апартамент с одной спальней и видом во внутренний двор / One bedroom Superior Apartment Patio view</t>
  </si>
  <si>
    <t>Апартамент с одной спальней и видом на парковую зону / One bedroom Superior Apartment Park view</t>
  </si>
  <si>
    <t xml:space="preserve">Апартамент с одной спальней и террасой / One bedroom Apartment with Terrace </t>
  </si>
  <si>
    <t>Sgl/ 
Одноместное</t>
  </si>
  <si>
    <t>Dbl/   
Двухместное</t>
  </si>
  <si>
    <t>Апартамент с одной спальней и видом на море / One bedroom Superior Apartment Sea view</t>
  </si>
  <si>
    <t xml:space="preserve">Official Best Available Rates </t>
  </si>
  <si>
    <t>Обратите внимание, что дополнительные кровати доступны не во всех категориях номеров, уточняйте при бронировании.</t>
  </si>
  <si>
    <t>Отель оставляет за собой право не подтверждать запросы Компании на размещение клиентов в номерном фонде в дни прогнозируемой высокой загрузки и в даты специальных городских событий или подтверждать со скидкой 10% от официальных тарифов Отеля, действующих на запрашиваемый Заказчиком период в момент получения Отелем Заявки.</t>
  </si>
  <si>
    <t>Студия с терассой и видом на парк / Studio Park view with terrace</t>
  </si>
  <si>
    <t>COSMOS STAY LE ROND SOCHI
Room Category / Dates
Категория/ Даты
Currency Rubble/ Валюта: Рубль</t>
  </si>
  <si>
    <t>Семейная студия с террасой видом на патио / Family Studio with terrace Patio View</t>
  </si>
  <si>
    <t>01.07.2025-31.07.2025</t>
  </si>
  <si>
    <t>01.08.2025-31.08.2025</t>
  </si>
  <si>
    <t>01.10.2025-31.10.2025</t>
  </si>
  <si>
    <r>
      <t xml:space="preserve">с 07.01.2025 по 08.01.2025 вкл.
c 01.04.2025 по 30.04.2025 вкл.
</t>
    </r>
    <r>
      <rPr>
        <b/>
        <sz val="11"/>
        <color rgb="FFFF0000"/>
        <rFont val="Times New Roman"/>
        <family val="1"/>
        <charset val="204"/>
      </rPr>
      <t>c 01.10.2025 по 31.10.2025 вкл.</t>
    </r>
  </si>
  <si>
    <r>
      <t xml:space="preserve">с 01.05.2025 по </t>
    </r>
    <r>
      <rPr>
        <b/>
        <sz val="11"/>
        <color rgb="FFFF0000"/>
        <rFont val="Times New Roman"/>
        <family val="1"/>
        <charset val="204"/>
      </rPr>
      <t>30.09.2025 вкл.</t>
    </r>
  </si>
  <si>
    <t xml:space="preserve">Дополнительное размещение для взрослого от 12 лет на дополнительном месте в номере, где доп место предусмотрено,  ВКЛЮЧАЯ ЗАВТРАК, включая НДС. </t>
  </si>
  <si>
    <r>
      <t xml:space="preserve">Дополнительное размещение ребенка от 6 до 11 (вкл.) лет, включая завтрак и НДС, в номере с родителями </t>
    </r>
    <r>
      <rPr>
        <sz val="11"/>
        <color rgb="FFFF0000"/>
        <rFont val="Times New Roman"/>
        <family val="1"/>
        <charset val="204"/>
      </rPr>
      <t>с доп местом, в категориях, где доп место предусмотрено</t>
    </r>
  </si>
  <si>
    <t>Дополнительное размещение для взрослого на доп месте от 12 лет, включая завтрак и НДС</t>
  </si>
  <si>
    <t>Дополнительное размещение ребенка от 0 до 5 (вкл.) лет, в номере с родителями , без доп места, включая завтрак и НДС</t>
  </si>
  <si>
    <r>
      <t xml:space="preserve">Дополнительное размещение ребенка от 6 до 11 (вкл.) лет, в номере с родителями, включая завтрак и НДС, </t>
    </r>
    <r>
      <rPr>
        <sz val="11"/>
        <color rgb="FFFF0000"/>
        <rFont val="Times New Roman"/>
        <family val="1"/>
        <charset val="204"/>
      </rPr>
      <t>без доп места</t>
    </r>
  </si>
  <si>
    <r>
      <t xml:space="preserve">Дополнительное размещение ребенка от 6 до 11 (вкл.) лет, в номере с родителями, включая завтрак и НДС </t>
    </r>
    <r>
      <rPr>
        <sz val="11"/>
        <color rgb="FFFF0000"/>
        <rFont val="Times New Roman"/>
        <family val="1"/>
        <charset val="204"/>
      </rPr>
      <t>с доп местом, в категориях, где доп место предусмотрено</t>
    </r>
  </si>
  <si>
    <t>Дополнительное размещение для взрослого от 12 лет на доп месте, включая завтрак и НДС</t>
  </si>
  <si>
    <t xml:space="preserve">Все цены указаны в Российских рублях (RUR) </t>
  </si>
  <si>
    <t>Цены указаны в российских рублях за сутки за номер и включают завтрак и  НДС,  пользование тренажерным залом, открытым бассейном (работает с мая по сентябрь), Спа центром (крытый бассейн, сауна, хаммам), детской комнатой, Wi-Fi, пользование открытой парковкой, пользование собственным пляжем отеля (открыт с мая по сентябрь)</t>
  </si>
  <si>
    <t xml:space="preserve">Дополнительное размещение ребенка от 0 до 5 (вкл.) лет, ВКЛЮЧАЯ ЗАВТРАК и НДС, в номере с родителями на имеющихся кроватях </t>
  </si>
  <si>
    <r>
      <t xml:space="preserve">Дополнительное размещение ребенка от 6 до 11 (вкл.) лет, ВКЛЮЧАЯ ЗАВТРАК и НДС, в номере с родителями </t>
    </r>
    <r>
      <rPr>
        <sz val="11"/>
        <color rgb="FFFF0000"/>
        <rFont val="Times New Roman"/>
        <family val="1"/>
        <charset val="204"/>
      </rPr>
      <t>без доп места</t>
    </r>
  </si>
  <si>
    <t>с 09.01.2025 по 31.03.2025 вкл.</t>
  </si>
  <si>
    <t>01.06.2025-11.06.2025</t>
  </si>
  <si>
    <t>12.06.2025-30.06.2025</t>
  </si>
  <si>
    <t xml:space="preserve">Бесплатно </t>
  </si>
  <si>
    <t>4625,00 РУБ.</t>
  </si>
  <si>
    <t>Бесплатно</t>
  </si>
  <si>
    <t xml:space="preserve">1063 РУБ.
</t>
  </si>
  <si>
    <t xml:space="preserve">3563,00 РУБ.
</t>
  </si>
  <si>
    <t xml:space="preserve">800
</t>
  </si>
  <si>
    <t xml:space="preserve">2050
</t>
  </si>
  <si>
    <t xml:space="preserve">850
</t>
  </si>
  <si>
    <t>26.04.2025-30.04.2025</t>
  </si>
  <si>
    <t>01.05.2025-03.05.2025</t>
  </si>
  <si>
    <t>04.05.2025-10.05.2025</t>
  </si>
  <si>
    <t>11.05.2025-31.05.2025</t>
  </si>
  <si>
    <t xml:space="preserve">18.04-22.04.2025
</t>
  </si>
  <si>
    <t xml:space="preserve">23.04.2025-25.04.2025 </t>
  </si>
  <si>
    <t>Студия видом во внутренний двор / Studio Standart Patio view</t>
  </si>
  <si>
    <r>
      <rPr>
        <b/>
        <sz val="10"/>
        <rFont val="Arial"/>
        <family val="2"/>
        <charset val="204"/>
      </rPr>
      <t>01.09.2025</t>
    </r>
    <r>
      <rPr>
        <b/>
        <sz val="10"/>
        <color rgb="FFFF0000"/>
        <rFont val="Arial"/>
        <family val="2"/>
      </rPr>
      <t xml:space="preserve">-11.09.2025 </t>
    </r>
  </si>
  <si>
    <t xml:space="preserve">12.09.2025-30.09.2025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</si>
</sst>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Calibri"/>
      <family val="2"/>
      <scheme val="minor"/>
    </font>
    <font>
      <b/>
      <sz val="11"/>
      <name val="Times New Roman"/>
      <family val="1"/>
      <charset val="204"/>
    </font>
    <font>
      <b/>
      <sz val="8"/>
      <name val="Arial"/>
      <family val="2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scheme val="minor"/>
    </font>
    <font>
      <b/>
      <sz val="6"/>
      <name val="Arial"/>
      <family val="2"/>
    </font>
    <font>
      <sz val="11"/>
      <name val="Times New Roman"/>
      <family val="1"/>
      <charset val="204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10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12" fillId="3" borderId="9" xfId="0" applyFont="1" applyFill="1" applyBorder="1" applyAlignment="1">
      <alignment horizontal="justify" vertical="center" wrapText="1"/>
    </xf>
    <xf numFmtId="0" fontId="12" fillId="3" borderId="13" xfId="0" applyFont="1" applyFill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9" fillId="0" borderId="20" xfId="0" applyFont="1" applyBorder="1" applyAlignment="1">
      <alignment horizontal="justify" vertical="center" wrapText="1"/>
    </xf>
    <xf numFmtId="0" fontId="15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0" fontId="16" fillId="2" borderId="17" xfId="0" applyFont="1" applyFill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" fontId="19" fillId="0" borderId="4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" fillId="0" borderId="25" xfId="0" applyNumberFormat="1" applyFont="1" applyBorder="1" applyAlignment="1">
      <alignment horizontal="center"/>
    </xf>
    <xf numFmtId="3" fontId="19" fillId="0" borderId="3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3" fillId="2" borderId="3" xfId="0" applyFont="1" applyFill="1" applyBorder="1" applyAlignment="1">
      <alignment vertical="center" wrapText="1"/>
    </xf>
    <xf numFmtId="0" fontId="13" fillId="2" borderId="5" xfId="0" applyFont="1" applyFill="1" applyBorder="1" applyAlignment="1">
      <alignment vertical="center" wrapText="1"/>
    </xf>
    <xf numFmtId="3" fontId="19" fillId="5" borderId="4" xfId="0" applyNumberFormat="1" applyFont="1" applyFill="1" applyBorder="1" applyAlignment="1">
      <alignment horizontal="center"/>
    </xf>
    <xf numFmtId="3" fontId="19" fillId="5" borderId="15" xfId="0" applyNumberFormat="1" applyFont="1" applyFill="1" applyBorder="1" applyAlignment="1">
      <alignment horizontal="center"/>
    </xf>
    <xf numFmtId="3" fontId="19" fillId="0" borderId="34" xfId="0" applyNumberFormat="1" applyFont="1" applyBorder="1" applyAlignment="1">
      <alignment horizontal="center"/>
    </xf>
    <xf numFmtId="0" fontId="18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3" fontId="24" fillId="0" borderId="17" xfId="0" applyNumberFormat="1" applyFont="1" applyBorder="1" applyAlignment="1">
      <alignment horizontal="center"/>
    </xf>
    <xf numFmtId="3" fontId="20" fillId="5" borderId="32" xfId="0" applyNumberFormat="1" applyFont="1" applyFill="1" applyBorder="1" applyAlignment="1">
      <alignment horizontal="center"/>
    </xf>
    <xf numFmtId="3" fontId="20" fillId="5" borderId="33" xfId="0" applyNumberFormat="1" applyFont="1" applyFill="1" applyBorder="1" applyAlignment="1">
      <alignment horizontal="center"/>
    </xf>
    <xf numFmtId="3" fontId="19" fillId="5" borderId="32" xfId="0" applyNumberFormat="1" applyFont="1" applyFill="1" applyBorder="1" applyAlignment="1">
      <alignment horizontal="center"/>
    </xf>
    <xf numFmtId="3" fontId="20" fillId="5" borderId="15" xfId="0" applyNumberFormat="1" applyFont="1" applyFill="1" applyBorder="1" applyAlignment="1">
      <alignment horizontal="center"/>
    </xf>
    <xf numFmtId="3" fontId="19" fillId="5" borderId="7" xfId="0" applyNumberFormat="1" applyFont="1" applyFill="1" applyBorder="1" applyAlignment="1">
      <alignment horizontal="center"/>
    </xf>
    <xf numFmtId="3" fontId="20" fillId="5" borderId="4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>
      <alignment horizontal="center"/>
    </xf>
    <xf numFmtId="3" fontId="20" fillId="5" borderId="35" xfId="0" applyNumberFormat="1" applyFont="1" applyFill="1" applyBorder="1" applyAlignment="1">
      <alignment horizontal="center"/>
    </xf>
    <xf numFmtId="3" fontId="19" fillId="5" borderId="8" xfId="0" applyNumberFormat="1" applyFont="1" applyFill="1" applyBorder="1" applyAlignment="1">
      <alignment horizontal="center"/>
    </xf>
    <xf numFmtId="0" fontId="15" fillId="0" borderId="17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8" fillId="0" borderId="18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8" fillId="0" borderId="20" xfId="0" applyFont="1" applyBorder="1" applyAlignment="1">
      <alignment horizontal="left" vertical="top"/>
    </xf>
    <xf numFmtId="0" fontId="4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8" fillId="4" borderId="27" xfId="1" applyFont="1" applyFill="1" applyBorder="1" applyAlignment="1">
      <alignment horizontal="center" vertical="center" wrapText="1"/>
    </xf>
    <xf numFmtId="0" fontId="18" fillId="4" borderId="28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8" fillId="4" borderId="3" xfId="1" applyFont="1" applyFill="1" applyBorder="1" applyAlignment="1">
      <alignment horizontal="center" vertical="center" wrapText="1"/>
    </xf>
    <xf numFmtId="0" fontId="18" fillId="4" borderId="1" xfId="1" applyFont="1" applyFill="1" applyBorder="1" applyAlignment="1">
      <alignment horizontal="center" vertical="center" wrapText="1"/>
    </xf>
    <xf numFmtId="0" fontId="18" fillId="4" borderId="30" xfId="1" applyFont="1" applyFill="1" applyBorder="1" applyAlignment="1">
      <alignment horizontal="center" vertical="center" wrapText="1"/>
    </xf>
    <xf numFmtId="0" fontId="18" fillId="4" borderId="31" xfId="1" applyFont="1" applyFill="1" applyBorder="1" applyAlignment="1">
      <alignment horizontal="center" vertical="center" wrapText="1"/>
    </xf>
    <xf numFmtId="0" fontId="21" fillId="4" borderId="3" xfId="1" applyFont="1" applyFill="1" applyBorder="1" applyAlignment="1">
      <alignment horizontal="center" vertical="center" wrapText="1"/>
    </xf>
    <xf numFmtId="0" fontId="23" fillId="4" borderId="1" xfId="1" applyFont="1" applyFill="1" applyBorder="1" applyAlignment="1">
      <alignment horizontal="center" vertical="center" wrapText="1"/>
    </xf>
    <xf numFmtId="0" fontId="18" fillId="4" borderId="6" xfId="1" applyFont="1" applyFill="1" applyBorder="1" applyAlignment="1">
      <alignment horizontal="center" vertical="center" wrapText="1"/>
    </xf>
    <xf numFmtId="0" fontId="18" fillId="4" borderId="29" xfId="1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3" fillId="4" borderId="22" xfId="1" applyFont="1" applyFill="1" applyBorder="1" applyAlignment="1">
      <alignment horizontal="center" vertical="center" wrapText="1"/>
    </xf>
    <xf numFmtId="0" fontId="13" fillId="4" borderId="24" xfId="1" applyFont="1" applyFill="1" applyBorder="1" applyAlignment="1">
      <alignment horizontal="center" vertical="center" wrapText="1"/>
    </xf>
    <xf numFmtId="0" fontId="23" fillId="4" borderId="3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</cellXfs>
  <cellStyles count="14">
    <cellStyle name="Comma 2" xfId="3"/>
    <cellStyle name="Comma 2 2" xfId="10"/>
    <cellStyle name="Comma 3" xfId="2"/>
    <cellStyle name="Comma 3 2" xfId="9"/>
    <cellStyle name="Normal 2" xfId="4"/>
    <cellStyle name="Normal 2 2" xfId="11"/>
    <cellStyle name="Normal 3" xfId="5"/>
    <cellStyle name="Normal 3 2" xfId="12"/>
    <cellStyle name="Normal 4" xfId="6"/>
    <cellStyle name="Normal 5" xfId="1"/>
    <cellStyle name="Percent 2" xfId="8"/>
    <cellStyle name="Percent 2 2" xfId="13"/>
    <cellStyle name="Percent 3" xfId="7"/>
    <cellStyle name="Обычный" xfId="0" builtinId="0"/>
  </cellStyles>
  <dxfs count="1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35"/>
  <sheetViews>
    <sheetView tabSelected="1" view="pageBreakPreview" zoomScale="82" zoomScaleNormal="82" zoomScaleSheetLayoutView="82" workbookViewId="0">
      <selection activeCell="AF17" sqref="AF17"/>
    </sheetView>
  </sheetViews>
  <sheetFormatPr defaultRowHeight="15" x14ac:dyDescent="0.25"/>
  <cols>
    <col min="1" max="1" width="49.42578125" style="1" customWidth="1"/>
    <col min="2" max="3" width="10.7109375" style="1" customWidth="1"/>
    <col min="4" max="5" width="10.7109375" style="29" customWidth="1"/>
    <col min="6" max="7" width="10.7109375" style="1" customWidth="1"/>
    <col min="8" max="11" width="10.7109375" style="29" customWidth="1"/>
    <col min="12" max="17" width="10.7109375" style="1" customWidth="1"/>
    <col min="18" max="19" width="10.7109375" style="20" customWidth="1"/>
    <col min="20" max="23" width="10.7109375" style="1" customWidth="1"/>
    <col min="24" max="25" width="10.7109375" style="43" customWidth="1"/>
    <col min="26" max="29" width="10.7109375" style="1" customWidth="1"/>
    <col min="30" max="30" width="9.7109375" style="1" customWidth="1"/>
    <col min="31" max="47" width="10.7109375" style="1" customWidth="1"/>
    <col min="48" max="52" width="10.5703125" style="1" customWidth="1"/>
    <col min="53" max="53" width="10.28515625" style="1" customWidth="1"/>
    <col min="54" max="70" width="10.7109375" style="1" customWidth="1"/>
    <col min="71" max="73" width="10.85546875" style="1" customWidth="1"/>
    <col min="74" max="82" width="10.7109375" style="1" customWidth="1"/>
    <col min="83" max="83" width="11.5703125" style="1" customWidth="1"/>
    <col min="84" max="84" width="12.42578125" style="1" customWidth="1"/>
    <col min="85" max="85" width="11.5703125" style="1" customWidth="1"/>
    <col min="86" max="86" width="12.42578125" style="1" customWidth="1"/>
    <col min="87" max="87" width="11.5703125" style="1" customWidth="1"/>
    <col min="88" max="88" width="12.42578125" style="1" customWidth="1"/>
    <col min="89" max="301" width="9.140625" style="1"/>
    <col min="302" max="302" width="13.7109375" style="1" customWidth="1"/>
    <col min="303" max="303" width="7" style="1" customWidth="1"/>
    <col min="304" max="330" width="7.140625" style="1" customWidth="1"/>
    <col min="331" max="557" width="9.140625" style="1"/>
    <col min="558" max="558" width="13.7109375" style="1" customWidth="1"/>
    <col min="559" max="559" width="7" style="1" customWidth="1"/>
    <col min="560" max="586" width="7.140625" style="1" customWidth="1"/>
    <col min="587" max="813" width="9.140625" style="1"/>
    <col min="814" max="814" width="13.7109375" style="1" customWidth="1"/>
    <col min="815" max="815" width="7" style="1" customWidth="1"/>
    <col min="816" max="842" width="7.140625" style="1" customWidth="1"/>
    <col min="843" max="1069" width="9.140625" style="1"/>
    <col min="1070" max="1070" width="13.7109375" style="1" customWidth="1"/>
    <col min="1071" max="1071" width="7" style="1" customWidth="1"/>
    <col min="1072" max="1098" width="7.140625" style="1" customWidth="1"/>
    <col min="1099" max="1325" width="9.140625" style="1"/>
    <col min="1326" max="1326" width="13.7109375" style="1" customWidth="1"/>
    <col min="1327" max="1327" width="7" style="1" customWidth="1"/>
    <col min="1328" max="1354" width="7.140625" style="1" customWidth="1"/>
    <col min="1355" max="1581" width="9.140625" style="1"/>
    <col min="1582" max="1582" width="13.7109375" style="1" customWidth="1"/>
    <col min="1583" max="1583" width="7" style="1" customWidth="1"/>
    <col min="1584" max="1610" width="7.140625" style="1" customWidth="1"/>
    <col min="1611" max="1837" width="9.140625" style="1"/>
    <col min="1838" max="1838" width="13.7109375" style="1" customWidth="1"/>
    <col min="1839" max="1839" width="7" style="1" customWidth="1"/>
    <col min="1840" max="1866" width="7.140625" style="1" customWidth="1"/>
    <col min="1867" max="2093" width="9.140625" style="1"/>
    <col min="2094" max="2094" width="13.7109375" style="1" customWidth="1"/>
    <col min="2095" max="2095" width="7" style="1" customWidth="1"/>
    <col min="2096" max="2122" width="7.140625" style="1" customWidth="1"/>
    <col min="2123" max="2349" width="9.140625" style="1"/>
    <col min="2350" max="2350" width="13.7109375" style="1" customWidth="1"/>
    <col min="2351" max="2351" width="7" style="1" customWidth="1"/>
    <col min="2352" max="2378" width="7.140625" style="1" customWidth="1"/>
    <col min="2379" max="2605" width="9.140625" style="1"/>
    <col min="2606" max="2606" width="13.7109375" style="1" customWidth="1"/>
    <col min="2607" max="2607" width="7" style="1" customWidth="1"/>
    <col min="2608" max="2634" width="7.140625" style="1" customWidth="1"/>
    <col min="2635" max="2861" width="9.140625" style="1"/>
    <col min="2862" max="2862" width="13.7109375" style="1" customWidth="1"/>
    <col min="2863" max="2863" width="7" style="1" customWidth="1"/>
    <col min="2864" max="2890" width="7.140625" style="1" customWidth="1"/>
    <col min="2891" max="3117" width="9.140625" style="1"/>
    <col min="3118" max="3118" width="13.7109375" style="1" customWidth="1"/>
    <col min="3119" max="3119" width="7" style="1" customWidth="1"/>
    <col min="3120" max="3146" width="7.140625" style="1" customWidth="1"/>
    <col min="3147" max="3373" width="9.140625" style="1"/>
    <col min="3374" max="3374" width="13.7109375" style="1" customWidth="1"/>
    <col min="3375" max="3375" width="7" style="1" customWidth="1"/>
    <col min="3376" max="3402" width="7.140625" style="1" customWidth="1"/>
    <col min="3403" max="3629" width="9.140625" style="1"/>
    <col min="3630" max="3630" width="13.7109375" style="1" customWidth="1"/>
    <col min="3631" max="3631" width="7" style="1" customWidth="1"/>
    <col min="3632" max="3658" width="7.140625" style="1" customWidth="1"/>
    <col min="3659" max="3885" width="9.140625" style="1"/>
    <col min="3886" max="3886" width="13.7109375" style="1" customWidth="1"/>
    <col min="3887" max="3887" width="7" style="1" customWidth="1"/>
    <col min="3888" max="3914" width="7.140625" style="1" customWidth="1"/>
    <col min="3915" max="4141" width="9.140625" style="1"/>
    <col min="4142" max="4142" width="13.7109375" style="1" customWidth="1"/>
    <col min="4143" max="4143" width="7" style="1" customWidth="1"/>
    <col min="4144" max="4170" width="7.140625" style="1" customWidth="1"/>
    <col min="4171" max="4397" width="9.140625" style="1"/>
    <col min="4398" max="4398" width="13.7109375" style="1" customWidth="1"/>
    <col min="4399" max="4399" width="7" style="1" customWidth="1"/>
    <col min="4400" max="4426" width="7.140625" style="1" customWidth="1"/>
    <col min="4427" max="4653" width="9.140625" style="1"/>
    <col min="4654" max="4654" width="13.7109375" style="1" customWidth="1"/>
    <col min="4655" max="4655" width="7" style="1" customWidth="1"/>
    <col min="4656" max="4682" width="7.140625" style="1" customWidth="1"/>
    <col min="4683" max="4909" width="9.140625" style="1"/>
    <col min="4910" max="4910" width="13.7109375" style="1" customWidth="1"/>
    <col min="4911" max="4911" width="7" style="1" customWidth="1"/>
    <col min="4912" max="4938" width="7.140625" style="1" customWidth="1"/>
    <col min="4939" max="5165" width="9.140625" style="1"/>
    <col min="5166" max="5166" width="13.7109375" style="1" customWidth="1"/>
    <col min="5167" max="5167" width="7" style="1" customWidth="1"/>
    <col min="5168" max="5194" width="7.140625" style="1" customWidth="1"/>
    <col min="5195" max="5421" width="9.140625" style="1"/>
    <col min="5422" max="5422" width="13.7109375" style="1" customWidth="1"/>
    <col min="5423" max="5423" width="7" style="1" customWidth="1"/>
    <col min="5424" max="5450" width="7.140625" style="1" customWidth="1"/>
    <col min="5451" max="5677" width="9.140625" style="1"/>
    <col min="5678" max="5678" width="13.7109375" style="1" customWidth="1"/>
    <col min="5679" max="5679" width="7" style="1" customWidth="1"/>
    <col min="5680" max="5706" width="7.140625" style="1" customWidth="1"/>
    <col min="5707" max="5933" width="9.140625" style="1"/>
    <col min="5934" max="5934" width="13.7109375" style="1" customWidth="1"/>
    <col min="5935" max="5935" width="7" style="1" customWidth="1"/>
    <col min="5936" max="5962" width="7.140625" style="1" customWidth="1"/>
    <col min="5963" max="6189" width="9.140625" style="1"/>
    <col min="6190" max="6190" width="13.7109375" style="1" customWidth="1"/>
    <col min="6191" max="6191" width="7" style="1" customWidth="1"/>
    <col min="6192" max="6218" width="7.140625" style="1" customWidth="1"/>
    <col min="6219" max="6445" width="9.140625" style="1"/>
    <col min="6446" max="6446" width="13.7109375" style="1" customWidth="1"/>
    <col min="6447" max="6447" width="7" style="1" customWidth="1"/>
    <col min="6448" max="6474" width="7.140625" style="1" customWidth="1"/>
    <col min="6475" max="6701" width="9.140625" style="1"/>
    <col min="6702" max="6702" width="13.7109375" style="1" customWidth="1"/>
    <col min="6703" max="6703" width="7" style="1" customWidth="1"/>
    <col min="6704" max="6730" width="7.140625" style="1" customWidth="1"/>
    <col min="6731" max="6957" width="9.140625" style="1"/>
    <col min="6958" max="6958" width="13.7109375" style="1" customWidth="1"/>
    <col min="6959" max="6959" width="7" style="1" customWidth="1"/>
    <col min="6960" max="6986" width="7.140625" style="1" customWidth="1"/>
    <col min="6987" max="7213" width="9.140625" style="1"/>
    <col min="7214" max="7214" width="13.7109375" style="1" customWidth="1"/>
    <col min="7215" max="7215" width="7" style="1" customWidth="1"/>
    <col min="7216" max="7242" width="7.140625" style="1" customWidth="1"/>
    <col min="7243" max="7469" width="9.140625" style="1"/>
    <col min="7470" max="7470" width="13.7109375" style="1" customWidth="1"/>
    <col min="7471" max="7471" width="7" style="1" customWidth="1"/>
    <col min="7472" max="7498" width="7.140625" style="1" customWidth="1"/>
    <col min="7499" max="7725" width="9.140625" style="1"/>
    <col min="7726" max="7726" width="13.7109375" style="1" customWidth="1"/>
    <col min="7727" max="7727" width="7" style="1" customWidth="1"/>
    <col min="7728" max="7754" width="7.140625" style="1" customWidth="1"/>
    <col min="7755" max="7981" width="9.140625" style="1"/>
    <col min="7982" max="7982" width="13.7109375" style="1" customWidth="1"/>
    <col min="7983" max="7983" width="7" style="1" customWidth="1"/>
    <col min="7984" max="8010" width="7.140625" style="1" customWidth="1"/>
    <col min="8011" max="8237" width="9.140625" style="1"/>
    <col min="8238" max="8238" width="13.7109375" style="1" customWidth="1"/>
    <col min="8239" max="8239" width="7" style="1" customWidth="1"/>
    <col min="8240" max="8266" width="7.140625" style="1" customWidth="1"/>
    <col min="8267" max="8493" width="9.140625" style="1"/>
    <col min="8494" max="8494" width="13.7109375" style="1" customWidth="1"/>
    <col min="8495" max="8495" width="7" style="1" customWidth="1"/>
    <col min="8496" max="8522" width="7.140625" style="1" customWidth="1"/>
    <col min="8523" max="8749" width="9.140625" style="1"/>
    <col min="8750" max="8750" width="13.7109375" style="1" customWidth="1"/>
    <col min="8751" max="8751" width="7" style="1" customWidth="1"/>
    <col min="8752" max="8778" width="7.140625" style="1" customWidth="1"/>
    <col min="8779" max="9005" width="9.140625" style="1"/>
    <col min="9006" max="9006" width="13.7109375" style="1" customWidth="1"/>
    <col min="9007" max="9007" width="7" style="1" customWidth="1"/>
    <col min="9008" max="9034" width="7.140625" style="1" customWidth="1"/>
    <col min="9035" max="9261" width="9.140625" style="1"/>
    <col min="9262" max="9262" width="13.7109375" style="1" customWidth="1"/>
    <col min="9263" max="9263" width="7" style="1" customWidth="1"/>
    <col min="9264" max="9290" width="7.140625" style="1" customWidth="1"/>
    <col min="9291" max="9517" width="9.140625" style="1"/>
    <col min="9518" max="9518" width="13.7109375" style="1" customWidth="1"/>
    <col min="9519" max="9519" width="7" style="1" customWidth="1"/>
    <col min="9520" max="9546" width="7.140625" style="1" customWidth="1"/>
    <col min="9547" max="9773" width="9.140625" style="1"/>
    <col min="9774" max="9774" width="13.7109375" style="1" customWidth="1"/>
    <col min="9775" max="9775" width="7" style="1" customWidth="1"/>
    <col min="9776" max="9802" width="7.140625" style="1" customWidth="1"/>
    <col min="9803" max="10029" width="9.140625" style="1"/>
    <col min="10030" max="10030" width="13.7109375" style="1" customWidth="1"/>
    <col min="10031" max="10031" width="7" style="1" customWidth="1"/>
    <col min="10032" max="10058" width="7.140625" style="1" customWidth="1"/>
    <col min="10059" max="10285" width="9.140625" style="1"/>
    <col min="10286" max="10286" width="13.7109375" style="1" customWidth="1"/>
    <col min="10287" max="10287" width="7" style="1" customWidth="1"/>
    <col min="10288" max="10314" width="7.140625" style="1" customWidth="1"/>
    <col min="10315" max="10541" width="9.140625" style="1"/>
    <col min="10542" max="10542" width="13.7109375" style="1" customWidth="1"/>
    <col min="10543" max="10543" width="7" style="1" customWidth="1"/>
    <col min="10544" max="10570" width="7.140625" style="1" customWidth="1"/>
    <col min="10571" max="10797" width="9.140625" style="1"/>
    <col min="10798" max="10798" width="13.7109375" style="1" customWidth="1"/>
    <col min="10799" max="10799" width="7" style="1" customWidth="1"/>
    <col min="10800" max="10826" width="7.140625" style="1" customWidth="1"/>
    <col min="10827" max="11053" width="9.140625" style="1"/>
    <col min="11054" max="11054" width="13.7109375" style="1" customWidth="1"/>
    <col min="11055" max="11055" width="7" style="1" customWidth="1"/>
    <col min="11056" max="11082" width="7.140625" style="1" customWidth="1"/>
    <col min="11083" max="11309" width="9.140625" style="1"/>
    <col min="11310" max="11310" width="13.7109375" style="1" customWidth="1"/>
    <col min="11311" max="11311" width="7" style="1" customWidth="1"/>
    <col min="11312" max="11338" width="7.140625" style="1" customWidth="1"/>
    <col min="11339" max="11565" width="9.140625" style="1"/>
    <col min="11566" max="11566" width="13.7109375" style="1" customWidth="1"/>
    <col min="11567" max="11567" width="7" style="1" customWidth="1"/>
    <col min="11568" max="11594" width="7.140625" style="1" customWidth="1"/>
    <col min="11595" max="11821" width="9.140625" style="1"/>
    <col min="11822" max="11822" width="13.7109375" style="1" customWidth="1"/>
    <col min="11823" max="11823" width="7" style="1" customWidth="1"/>
    <col min="11824" max="11850" width="7.140625" style="1" customWidth="1"/>
    <col min="11851" max="12077" width="9.140625" style="1"/>
    <col min="12078" max="12078" width="13.7109375" style="1" customWidth="1"/>
    <col min="12079" max="12079" width="7" style="1" customWidth="1"/>
    <col min="12080" max="12106" width="7.140625" style="1" customWidth="1"/>
    <col min="12107" max="12333" width="9.140625" style="1"/>
    <col min="12334" max="12334" width="13.7109375" style="1" customWidth="1"/>
    <col min="12335" max="12335" width="7" style="1" customWidth="1"/>
    <col min="12336" max="12362" width="7.140625" style="1" customWidth="1"/>
    <col min="12363" max="12589" width="9.140625" style="1"/>
    <col min="12590" max="12590" width="13.7109375" style="1" customWidth="1"/>
    <col min="12591" max="12591" width="7" style="1" customWidth="1"/>
    <col min="12592" max="12618" width="7.140625" style="1" customWidth="1"/>
    <col min="12619" max="12845" width="9.140625" style="1"/>
    <col min="12846" max="12846" width="13.7109375" style="1" customWidth="1"/>
    <col min="12847" max="12847" width="7" style="1" customWidth="1"/>
    <col min="12848" max="12874" width="7.140625" style="1" customWidth="1"/>
    <col min="12875" max="13101" width="9.140625" style="1"/>
    <col min="13102" max="13102" width="13.7109375" style="1" customWidth="1"/>
    <col min="13103" max="13103" width="7" style="1" customWidth="1"/>
    <col min="13104" max="13130" width="7.140625" style="1" customWidth="1"/>
    <col min="13131" max="13357" width="9.140625" style="1"/>
    <col min="13358" max="13358" width="13.7109375" style="1" customWidth="1"/>
    <col min="13359" max="13359" width="7" style="1" customWidth="1"/>
    <col min="13360" max="13386" width="7.140625" style="1" customWidth="1"/>
    <col min="13387" max="13613" width="9.140625" style="1"/>
    <col min="13614" max="13614" width="13.7109375" style="1" customWidth="1"/>
    <col min="13615" max="13615" width="7" style="1" customWidth="1"/>
    <col min="13616" max="13642" width="7.140625" style="1" customWidth="1"/>
    <col min="13643" max="13869" width="9.140625" style="1"/>
    <col min="13870" max="13870" width="13.7109375" style="1" customWidth="1"/>
    <col min="13871" max="13871" width="7" style="1" customWidth="1"/>
    <col min="13872" max="13898" width="7.140625" style="1" customWidth="1"/>
    <col min="13899" max="14125" width="9.140625" style="1"/>
    <col min="14126" max="14126" width="13.7109375" style="1" customWidth="1"/>
    <col min="14127" max="14127" width="7" style="1" customWidth="1"/>
    <col min="14128" max="14154" width="7.140625" style="1" customWidth="1"/>
    <col min="14155" max="14381" width="9.140625" style="1"/>
    <col min="14382" max="14382" width="13.7109375" style="1" customWidth="1"/>
    <col min="14383" max="14383" width="7" style="1" customWidth="1"/>
    <col min="14384" max="14410" width="7.140625" style="1" customWidth="1"/>
    <col min="14411" max="14637" width="9.140625" style="1"/>
    <col min="14638" max="14638" width="13.7109375" style="1" customWidth="1"/>
    <col min="14639" max="14639" width="7" style="1" customWidth="1"/>
    <col min="14640" max="14666" width="7.140625" style="1" customWidth="1"/>
    <col min="14667" max="14893" width="9.140625" style="1"/>
    <col min="14894" max="14894" width="13.7109375" style="1" customWidth="1"/>
    <col min="14895" max="14895" width="7" style="1" customWidth="1"/>
    <col min="14896" max="14922" width="7.140625" style="1" customWidth="1"/>
    <col min="14923" max="15149" width="9.140625" style="1"/>
    <col min="15150" max="15150" width="13.7109375" style="1" customWidth="1"/>
    <col min="15151" max="15151" width="7" style="1" customWidth="1"/>
    <col min="15152" max="15178" width="7.140625" style="1" customWidth="1"/>
    <col min="15179" max="15405" width="9.140625" style="1"/>
    <col min="15406" max="15406" width="13.7109375" style="1" customWidth="1"/>
    <col min="15407" max="15407" width="7" style="1" customWidth="1"/>
    <col min="15408" max="15434" width="7.140625" style="1" customWidth="1"/>
    <col min="15435" max="15661" width="9.140625" style="1"/>
    <col min="15662" max="15662" width="13.7109375" style="1" customWidth="1"/>
    <col min="15663" max="15663" width="7" style="1" customWidth="1"/>
    <col min="15664" max="15690" width="7.140625" style="1" customWidth="1"/>
    <col min="15691" max="15917" width="9.140625" style="1"/>
    <col min="15918" max="15918" width="13.7109375" style="1" customWidth="1"/>
    <col min="15919" max="15919" width="7" style="1" customWidth="1"/>
    <col min="15920" max="15946" width="7.140625" style="1" customWidth="1"/>
    <col min="15947" max="16173" width="9.140625" style="1"/>
    <col min="16174" max="16174" width="13.7109375" style="1" customWidth="1"/>
    <col min="16175" max="16175" width="7" style="1" customWidth="1"/>
    <col min="16176" max="16202" width="7.140625" style="1" customWidth="1"/>
    <col min="16203" max="16384" width="9.140625" style="1"/>
  </cols>
  <sheetData>
    <row r="1" spans="1:82" ht="15.75" thickBot="1" x14ac:dyDescent="0.3">
      <c r="A1" s="74" t="s">
        <v>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6"/>
      <c r="W1" s="76"/>
      <c r="X1" s="76"/>
      <c r="Y1" s="76"/>
      <c r="Z1" s="76"/>
      <c r="AA1" s="76"/>
      <c r="AB1" s="76"/>
      <c r="AC1" s="76"/>
      <c r="AF1" s="9"/>
      <c r="AG1" s="9"/>
      <c r="AH1" s="9"/>
      <c r="AI1" s="9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</row>
    <row r="2" spans="1:82" s="2" customFormat="1" ht="174.75" customHeight="1" thickBot="1" x14ac:dyDescent="0.25">
      <c r="A2" s="79" t="s">
        <v>12</v>
      </c>
      <c r="B2" s="77" t="s">
        <v>45</v>
      </c>
      <c r="C2" s="78"/>
      <c r="D2" s="81" t="s">
        <v>41</v>
      </c>
      <c r="E2" s="82"/>
      <c r="F2" s="77" t="s">
        <v>46</v>
      </c>
      <c r="G2" s="78"/>
      <c r="H2" s="81" t="s">
        <v>42</v>
      </c>
      <c r="I2" s="82"/>
      <c r="J2" s="87" t="s">
        <v>43</v>
      </c>
      <c r="K2" s="88"/>
      <c r="L2" s="83" t="s">
        <v>44</v>
      </c>
      <c r="M2" s="84"/>
      <c r="N2" s="91" t="s">
        <v>31</v>
      </c>
      <c r="O2" s="92"/>
      <c r="P2" s="83" t="s">
        <v>32</v>
      </c>
      <c r="Q2" s="84"/>
      <c r="R2" s="81" t="s">
        <v>14</v>
      </c>
      <c r="S2" s="82"/>
      <c r="T2" s="81" t="s">
        <v>15</v>
      </c>
      <c r="U2" s="82"/>
      <c r="V2" s="85" t="s">
        <v>48</v>
      </c>
      <c r="W2" s="86"/>
      <c r="X2" s="93" t="s">
        <v>49</v>
      </c>
      <c r="Y2" s="86"/>
      <c r="Z2" s="89" t="s">
        <v>16</v>
      </c>
      <c r="AA2" s="90"/>
    </row>
    <row r="3" spans="1:82" ht="30.95" customHeight="1" thickBot="1" x14ac:dyDescent="0.3">
      <c r="A3" s="80"/>
      <c r="B3" s="24" t="s">
        <v>5</v>
      </c>
      <c r="C3" s="24" t="s">
        <v>6</v>
      </c>
      <c r="D3" s="24" t="s">
        <v>5</v>
      </c>
      <c r="E3" s="24" t="s">
        <v>6</v>
      </c>
      <c r="F3" s="24" t="s">
        <v>5</v>
      </c>
      <c r="G3" s="24" t="s">
        <v>6</v>
      </c>
      <c r="H3" s="24" t="s">
        <v>5</v>
      </c>
      <c r="I3" s="24" t="s">
        <v>6</v>
      </c>
      <c r="J3" s="24" t="s">
        <v>5</v>
      </c>
      <c r="K3" s="24" t="s">
        <v>6</v>
      </c>
      <c r="L3" s="24" t="s">
        <v>5</v>
      </c>
      <c r="M3" s="24" t="s">
        <v>6</v>
      </c>
      <c r="N3" s="24" t="s">
        <v>5</v>
      </c>
      <c r="O3" s="24" t="s">
        <v>6</v>
      </c>
      <c r="P3" s="50" t="s">
        <v>5</v>
      </c>
      <c r="Q3" s="50" t="s">
        <v>6</v>
      </c>
      <c r="R3" s="51" t="s">
        <v>5</v>
      </c>
      <c r="S3" s="52" t="s">
        <v>6</v>
      </c>
      <c r="T3" s="51" t="s">
        <v>5</v>
      </c>
      <c r="U3" s="52" t="s">
        <v>6</v>
      </c>
      <c r="V3" s="53" t="s">
        <v>5</v>
      </c>
      <c r="W3" s="54" t="s">
        <v>6</v>
      </c>
      <c r="X3" s="53" t="s">
        <v>5</v>
      </c>
      <c r="Y3" s="54" t="s">
        <v>6</v>
      </c>
      <c r="Z3" s="55" t="s">
        <v>5</v>
      </c>
      <c r="AA3" s="54" t="s">
        <v>6</v>
      </c>
    </row>
    <row r="4" spans="1:82" ht="23.25" thickBot="1" x14ac:dyDescent="0.3">
      <c r="A4" s="45" t="s">
        <v>47</v>
      </c>
      <c r="B4" s="36">
        <v>7000</v>
      </c>
      <c r="C4" s="37">
        <f>B4+1600</f>
        <v>8600</v>
      </c>
      <c r="D4" s="36">
        <v>7500</v>
      </c>
      <c r="E4" s="37">
        <f>D4+1600</f>
        <v>9100</v>
      </c>
      <c r="F4" s="36">
        <v>9000</v>
      </c>
      <c r="G4" s="37">
        <f>F4+1600</f>
        <v>10600</v>
      </c>
      <c r="H4" s="36">
        <v>9000</v>
      </c>
      <c r="I4" s="37">
        <f>H4+1700</f>
        <v>10700</v>
      </c>
      <c r="J4" s="49">
        <v>8000</v>
      </c>
      <c r="K4" s="37">
        <f>J4+1700</f>
        <v>9700</v>
      </c>
      <c r="L4" s="41">
        <v>7500</v>
      </c>
      <c r="M4" s="41">
        <f>L4+1700</f>
        <v>9200</v>
      </c>
      <c r="N4" s="25">
        <v>9500</v>
      </c>
      <c r="O4" s="25">
        <f>N4+1700</f>
        <v>11200</v>
      </c>
      <c r="P4" s="56">
        <v>11500</v>
      </c>
      <c r="Q4" s="56">
        <f>P4+1700</f>
        <v>13200</v>
      </c>
      <c r="R4" s="57">
        <v>12500</v>
      </c>
      <c r="S4" s="58">
        <f>R4+1700</f>
        <v>14200</v>
      </c>
      <c r="T4" s="57">
        <v>12500</v>
      </c>
      <c r="U4" s="58">
        <f>T4+1700</f>
        <v>14200</v>
      </c>
      <c r="V4" s="59">
        <v>13500</v>
      </c>
      <c r="W4" s="48">
        <f>V4+1700</f>
        <v>15200</v>
      </c>
      <c r="X4" s="57">
        <v>11500</v>
      </c>
      <c r="Y4" s="60">
        <f>X4+1700</f>
        <v>13200</v>
      </c>
      <c r="Z4" s="61">
        <v>6000</v>
      </c>
      <c r="AA4" s="48">
        <f>Z4+1600</f>
        <v>7600</v>
      </c>
    </row>
    <row r="5" spans="1:82" ht="23.25" thickBot="1" x14ac:dyDescent="0.3">
      <c r="A5" s="46" t="s">
        <v>13</v>
      </c>
      <c r="B5" s="36">
        <f>B4+1000</f>
        <v>8000</v>
      </c>
      <c r="C5" s="38">
        <f>B5+1600</f>
        <v>9600</v>
      </c>
      <c r="D5" s="39">
        <f>D4+1000</f>
        <v>8500</v>
      </c>
      <c r="E5" s="38">
        <f>D5+1600</f>
        <v>10100</v>
      </c>
      <c r="F5" s="39">
        <f>F4+1000</f>
        <v>10000</v>
      </c>
      <c r="G5" s="38">
        <f>F5+1600</f>
        <v>11600</v>
      </c>
      <c r="H5" s="39">
        <f>H4+1000</f>
        <v>10000</v>
      </c>
      <c r="I5" s="37">
        <f t="shared" ref="I5:K12" si="0">H5+1700</f>
        <v>11700</v>
      </c>
      <c r="J5" s="39">
        <f>J4+1000</f>
        <v>9000</v>
      </c>
      <c r="K5" s="37">
        <f t="shared" si="0"/>
        <v>10700</v>
      </c>
      <c r="L5" s="41">
        <f>L4+1000</f>
        <v>8500</v>
      </c>
      <c r="M5" s="41">
        <f t="shared" ref="M5:M12" si="1">L5+1700</f>
        <v>10200</v>
      </c>
      <c r="N5" s="25">
        <f>N4+1000</f>
        <v>10500</v>
      </c>
      <c r="O5" s="25">
        <f t="shared" ref="O5:O12" si="2">N5+1700</f>
        <v>12200</v>
      </c>
      <c r="P5" s="56">
        <f>P4+1000</f>
        <v>12500</v>
      </c>
      <c r="Q5" s="56">
        <f t="shared" ref="Q5:Q12" si="3">P5+1700</f>
        <v>14200</v>
      </c>
      <c r="R5" s="62">
        <f>R4+1000</f>
        <v>13500</v>
      </c>
      <c r="S5" s="58">
        <f t="shared" ref="S5:S12" si="4">R5+1700</f>
        <v>15200</v>
      </c>
      <c r="T5" s="62">
        <f>T4+1000</f>
        <v>13500</v>
      </c>
      <c r="U5" s="58">
        <f t="shared" ref="U5:U12" si="5">T5+1700</f>
        <v>15200</v>
      </c>
      <c r="V5" s="47">
        <f>V4+1000</f>
        <v>14500</v>
      </c>
      <c r="W5" s="48">
        <f t="shared" ref="W5:W12" si="6">V5+1700</f>
        <v>16200</v>
      </c>
      <c r="X5" s="62">
        <f>X4+1000</f>
        <v>12500</v>
      </c>
      <c r="Y5" s="60">
        <f t="shared" ref="Y5:Y12" si="7">X5+1700</f>
        <v>14200</v>
      </c>
      <c r="Z5" s="47">
        <f>Z4+1000</f>
        <v>7000</v>
      </c>
      <c r="AA5" s="48">
        <f t="shared" ref="AA5:AA12" si="8">Z5+1600</f>
        <v>8600</v>
      </c>
    </row>
    <row r="6" spans="1:82" ht="15.75" thickBot="1" x14ac:dyDescent="0.3">
      <c r="A6" s="46" t="s">
        <v>0</v>
      </c>
      <c r="B6" s="36">
        <f>B4+1500</f>
        <v>8500</v>
      </c>
      <c r="C6" s="38">
        <f>B6+1600</f>
        <v>10100</v>
      </c>
      <c r="D6" s="39">
        <f>D4+1500</f>
        <v>9000</v>
      </c>
      <c r="E6" s="38">
        <f t="shared" ref="E6:E12" si="9">D6+1600</f>
        <v>10600</v>
      </c>
      <c r="F6" s="39">
        <f>F4+1500</f>
        <v>10500</v>
      </c>
      <c r="G6" s="38">
        <f t="shared" ref="G6:G12" si="10">F6+1600</f>
        <v>12100</v>
      </c>
      <c r="H6" s="39">
        <f>H4+1500</f>
        <v>10500</v>
      </c>
      <c r="I6" s="37">
        <f t="shared" si="0"/>
        <v>12200</v>
      </c>
      <c r="J6" s="39">
        <f>J4+1500</f>
        <v>9500</v>
      </c>
      <c r="K6" s="37">
        <f t="shared" si="0"/>
        <v>11200</v>
      </c>
      <c r="L6" s="41">
        <f>L5+500</f>
        <v>9000</v>
      </c>
      <c r="M6" s="41">
        <f t="shared" si="1"/>
        <v>10700</v>
      </c>
      <c r="N6" s="25">
        <f>N4+1500</f>
        <v>11000</v>
      </c>
      <c r="O6" s="25">
        <f t="shared" si="2"/>
        <v>12700</v>
      </c>
      <c r="P6" s="56">
        <f>P4+1500</f>
        <v>13000</v>
      </c>
      <c r="Q6" s="56">
        <f t="shared" si="3"/>
        <v>14700</v>
      </c>
      <c r="R6" s="62">
        <f>R4+1500</f>
        <v>14000</v>
      </c>
      <c r="S6" s="58">
        <f t="shared" si="4"/>
        <v>15700</v>
      </c>
      <c r="T6" s="62">
        <f>T4+1500</f>
        <v>14000</v>
      </c>
      <c r="U6" s="58">
        <f t="shared" si="5"/>
        <v>15700</v>
      </c>
      <c r="V6" s="47">
        <f>V4+1500</f>
        <v>15000</v>
      </c>
      <c r="W6" s="48">
        <f t="shared" si="6"/>
        <v>16700</v>
      </c>
      <c r="X6" s="62">
        <f>X4+1500</f>
        <v>13000</v>
      </c>
      <c r="Y6" s="60">
        <f t="shared" si="7"/>
        <v>14700</v>
      </c>
      <c r="Z6" s="47">
        <f>Z4+1500</f>
        <v>7500</v>
      </c>
      <c r="AA6" s="48">
        <f t="shared" si="8"/>
        <v>9100</v>
      </c>
    </row>
    <row r="7" spans="1:82" ht="15.75" thickBot="1" x14ac:dyDescent="0.3">
      <c r="A7" s="46" t="s">
        <v>1</v>
      </c>
      <c r="B7" s="36">
        <f>B4+2500</f>
        <v>9500</v>
      </c>
      <c r="C7" s="38">
        <f t="shared" ref="C7:C12" si="11">B7+1600</f>
        <v>11100</v>
      </c>
      <c r="D7" s="39">
        <f>D4+2500</f>
        <v>10000</v>
      </c>
      <c r="E7" s="38">
        <f t="shared" si="9"/>
        <v>11600</v>
      </c>
      <c r="F7" s="39">
        <f>F4+2500</f>
        <v>11500</v>
      </c>
      <c r="G7" s="38">
        <f t="shared" si="10"/>
        <v>13100</v>
      </c>
      <c r="H7" s="39">
        <f>H4+2500</f>
        <v>11500</v>
      </c>
      <c r="I7" s="37">
        <f t="shared" si="0"/>
        <v>13200</v>
      </c>
      <c r="J7" s="39">
        <f>J4+2500</f>
        <v>10500</v>
      </c>
      <c r="K7" s="37">
        <f t="shared" si="0"/>
        <v>12200</v>
      </c>
      <c r="L7" s="41">
        <f>L6+1000</f>
        <v>10000</v>
      </c>
      <c r="M7" s="41">
        <f t="shared" si="1"/>
        <v>11700</v>
      </c>
      <c r="N7" s="25">
        <f>N4+2500</f>
        <v>12000</v>
      </c>
      <c r="O7" s="25">
        <f t="shared" si="2"/>
        <v>13700</v>
      </c>
      <c r="P7" s="56">
        <f>P4+2500</f>
        <v>14000</v>
      </c>
      <c r="Q7" s="56">
        <f t="shared" si="3"/>
        <v>15700</v>
      </c>
      <c r="R7" s="62">
        <f>R4+2500</f>
        <v>15000</v>
      </c>
      <c r="S7" s="58">
        <f t="shared" si="4"/>
        <v>16700</v>
      </c>
      <c r="T7" s="62">
        <f>T4+2500</f>
        <v>15000</v>
      </c>
      <c r="U7" s="58">
        <f t="shared" si="5"/>
        <v>16700</v>
      </c>
      <c r="V7" s="47">
        <f>V4+2500</f>
        <v>16000</v>
      </c>
      <c r="W7" s="48">
        <f t="shared" si="6"/>
        <v>17700</v>
      </c>
      <c r="X7" s="62">
        <f>X4+2500</f>
        <v>14000</v>
      </c>
      <c r="Y7" s="60">
        <f t="shared" si="7"/>
        <v>15700</v>
      </c>
      <c r="Z7" s="47">
        <f>Z4+2500</f>
        <v>8500</v>
      </c>
      <c r="AA7" s="48">
        <f t="shared" si="8"/>
        <v>10100</v>
      </c>
    </row>
    <row r="8" spans="1:82" ht="24" customHeight="1" thickBot="1" x14ac:dyDescent="0.3">
      <c r="A8" s="46" t="s">
        <v>11</v>
      </c>
      <c r="B8" s="36">
        <f>B7+500</f>
        <v>10000</v>
      </c>
      <c r="C8" s="38">
        <f t="shared" si="11"/>
        <v>11600</v>
      </c>
      <c r="D8" s="39">
        <f>D7+500</f>
        <v>10500</v>
      </c>
      <c r="E8" s="38">
        <f t="shared" si="9"/>
        <v>12100</v>
      </c>
      <c r="F8" s="39">
        <f>F7+500</f>
        <v>12000</v>
      </c>
      <c r="G8" s="38">
        <f t="shared" si="10"/>
        <v>13600</v>
      </c>
      <c r="H8" s="39">
        <f>H7+500</f>
        <v>12000</v>
      </c>
      <c r="I8" s="37">
        <f t="shared" si="0"/>
        <v>13700</v>
      </c>
      <c r="J8" s="39">
        <f>J7+500</f>
        <v>11000</v>
      </c>
      <c r="K8" s="37">
        <f t="shared" si="0"/>
        <v>12700</v>
      </c>
      <c r="L8" s="41">
        <f>L7+500</f>
        <v>10500</v>
      </c>
      <c r="M8" s="41">
        <f t="shared" si="1"/>
        <v>12200</v>
      </c>
      <c r="N8" s="39">
        <f>N7+500</f>
        <v>12500</v>
      </c>
      <c r="O8" s="37">
        <f t="shared" si="2"/>
        <v>14200</v>
      </c>
      <c r="P8" s="56">
        <f>P7+500</f>
        <v>14500</v>
      </c>
      <c r="Q8" s="56">
        <f t="shared" si="3"/>
        <v>16200</v>
      </c>
      <c r="R8" s="62">
        <f>R7+500</f>
        <v>15500</v>
      </c>
      <c r="S8" s="58">
        <f t="shared" si="4"/>
        <v>17200</v>
      </c>
      <c r="T8" s="62">
        <f>T7+500</f>
        <v>15500</v>
      </c>
      <c r="U8" s="58">
        <f t="shared" si="5"/>
        <v>17200</v>
      </c>
      <c r="V8" s="47">
        <f>V7+500</f>
        <v>16500</v>
      </c>
      <c r="W8" s="48">
        <f t="shared" si="6"/>
        <v>18200</v>
      </c>
      <c r="X8" s="62">
        <f>X7+500</f>
        <v>14500</v>
      </c>
      <c r="Y8" s="60">
        <f t="shared" si="7"/>
        <v>16200</v>
      </c>
      <c r="Z8" s="47">
        <f>Z7+500</f>
        <v>9000</v>
      </c>
      <c r="AA8" s="48">
        <f t="shared" si="8"/>
        <v>10600</v>
      </c>
    </row>
    <row r="9" spans="1:82" ht="23.25" thickBot="1" x14ac:dyDescent="0.3">
      <c r="A9" s="46" t="s">
        <v>2</v>
      </c>
      <c r="B9" s="36">
        <f>B4+5000</f>
        <v>12000</v>
      </c>
      <c r="C9" s="38">
        <f t="shared" si="11"/>
        <v>13600</v>
      </c>
      <c r="D9" s="39">
        <f>D4+5000</f>
        <v>12500</v>
      </c>
      <c r="E9" s="38">
        <f t="shared" si="9"/>
        <v>14100</v>
      </c>
      <c r="F9" s="39">
        <f>F4+5000</f>
        <v>14000</v>
      </c>
      <c r="G9" s="38">
        <f t="shared" si="10"/>
        <v>15600</v>
      </c>
      <c r="H9" s="39">
        <f>H4+5000</f>
        <v>14000</v>
      </c>
      <c r="I9" s="37">
        <f t="shared" si="0"/>
        <v>15700</v>
      </c>
      <c r="J9" s="39">
        <f>J4+5000</f>
        <v>13000</v>
      </c>
      <c r="K9" s="37">
        <f t="shared" si="0"/>
        <v>14700</v>
      </c>
      <c r="L9" s="41">
        <f>L8+2000</f>
        <v>12500</v>
      </c>
      <c r="M9" s="41">
        <f t="shared" si="1"/>
        <v>14200</v>
      </c>
      <c r="N9" s="25">
        <f>N4+5000</f>
        <v>14500</v>
      </c>
      <c r="O9" s="25">
        <f t="shared" si="2"/>
        <v>16200</v>
      </c>
      <c r="P9" s="56">
        <f>P4+5000</f>
        <v>16500</v>
      </c>
      <c r="Q9" s="56">
        <f t="shared" si="3"/>
        <v>18200</v>
      </c>
      <c r="R9" s="62">
        <f>R4+5000</f>
        <v>17500</v>
      </c>
      <c r="S9" s="58">
        <f t="shared" si="4"/>
        <v>19200</v>
      </c>
      <c r="T9" s="62">
        <f>T4+5000</f>
        <v>17500</v>
      </c>
      <c r="U9" s="58">
        <f t="shared" si="5"/>
        <v>19200</v>
      </c>
      <c r="V9" s="47">
        <f>V4+5000</f>
        <v>18500</v>
      </c>
      <c r="W9" s="48">
        <f t="shared" si="6"/>
        <v>20200</v>
      </c>
      <c r="X9" s="62">
        <f>X4+5000</f>
        <v>16500</v>
      </c>
      <c r="Y9" s="60">
        <f t="shared" si="7"/>
        <v>18200</v>
      </c>
      <c r="Z9" s="47">
        <f>Z4+5000</f>
        <v>11000</v>
      </c>
      <c r="AA9" s="48">
        <f t="shared" si="8"/>
        <v>12600</v>
      </c>
    </row>
    <row r="10" spans="1:82" ht="23.25" thickBot="1" x14ac:dyDescent="0.3">
      <c r="A10" s="46" t="s">
        <v>3</v>
      </c>
      <c r="B10" s="36">
        <f>B4+6500</f>
        <v>13500</v>
      </c>
      <c r="C10" s="38">
        <f t="shared" si="11"/>
        <v>15100</v>
      </c>
      <c r="D10" s="39">
        <f>D4+6500</f>
        <v>14000</v>
      </c>
      <c r="E10" s="38">
        <f t="shared" si="9"/>
        <v>15600</v>
      </c>
      <c r="F10" s="39">
        <f>F4+6500</f>
        <v>15500</v>
      </c>
      <c r="G10" s="38">
        <f t="shared" si="10"/>
        <v>17100</v>
      </c>
      <c r="H10" s="39">
        <f>H4+6500</f>
        <v>15500</v>
      </c>
      <c r="I10" s="37">
        <f t="shared" si="0"/>
        <v>17200</v>
      </c>
      <c r="J10" s="39">
        <f>J4+6500</f>
        <v>14500</v>
      </c>
      <c r="K10" s="37">
        <f t="shared" si="0"/>
        <v>16200</v>
      </c>
      <c r="L10" s="41">
        <f>L9+1500</f>
        <v>14000</v>
      </c>
      <c r="M10" s="41">
        <f t="shared" si="1"/>
        <v>15700</v>
      </c>
      <c r="N10" s="25">
        <f>N4+6500</f>
        <v>16000</v>
      </c>
      <c r="O10" s="25">
        <f t="shared" si="2"/>
        <v>17700</v>
      </c>
      <c r="P10" s="56">
        <f>P4+6500</f>
        <v>18000</v>
      </c>
      <c r="Q10" s="56">
        <f t="shared" si="3"/>
        <v>19700</v>
      </c>
      <c r="R10" s="62">
        <f>R4+6500</f>
        <v>19000</v>
      </c>
      <c r="S10" s="58">
        <f t="shared" si="4"/>
        <v>20700</v>
      </c>
      <c r="T10" s="62">
        <f>T4+6500</f>
        <v>19000</v>
      </c>
      <c r="U10" s="58">
        <f t="shared" si="5"/>
        <v>20700</v>
      </c>
      <c r="V10" s="47">
        <f>V4+6500</f>
        <v>20000</v>
      </c>
      <c r="W10" s="48">
        <f t="shared" si="6"/>
        <v>21700</v>
      </c>
      <c r="X10" s="62">
        <f>X4+6500</f>
        <v>18000</v>
      </c>
      <c r="Y10" s="60">
        <f t="shared" si="7"/>
        <v>19700</v>
      </c>
      <c r="Z10" s="47">
        <f>Z4+6500</f>
        <v>12500</v>
      </c>
      <c r="AA10" s="48">
        <f t="shared" si="8"/>
        <v>14100</v>
      </c>
    </row>
    <row r="11" spans="1:82" s="4" customFormat="1" ht="33" customHeight="1" thickBot="1" x14ac:dyDescent="0.3">
      <c r="A11" s="46" t="s">
        <v>7</v>
      </c>
      <c r="B11" s="36">
        <f>B4+8000</f>
        <v>15000</v>
      </c>
      <c r="C11" s="38">
        <f t="shared" si="11"/>
        <v>16600</v>
      </c>
      <c r="D11" s="39">
        <f>D4+8000</f>
        <v>15500</v>
      </c>
      <c r="E11" s="38">
        <f t="shared" si="9"/>
        <v>17100</v>
      </c>
      <c r="F11" s="39">
        <f>F4+8000</f>
        <v>17000</v>
      </c>
      <c r="G11" s="38">
        <f t="shared" si="10"/>
        <v>18600</v>
      </c>
      <c r="H11" s="39">
        <f>H4+8000</f>
        <v>17000</v>
      </c>
      <c r="I11" s="37">
        <f t="shared" si="0"/>
        <v>18700</v>
      </c>
      <c r="J11" s="39">
        <f>J4+8000</f>
        <v>16000</v>
      </c>
      <c r="K11" s="37">
        <f t="shared" si="0"/>
        <v>17700</v>
      </c>
      <c r="L11" s="41">
        <f>L10+1500</f>
        <v>15500</v>
      </c>
      <c r="M11" s="41">
        <f t="shared" si="1"/>
        <v>17200</v>
      </c>
      <c r="N11" s="25">
        <f>N4+8000</f>
        <v>17500</v>
      </c>
      <c r="O11" s="25">
        <f t="shared" si="2"/>
        <v>19200</v>
      </c>
      <c r="P11" s="56">
        <f>P4+8000</f>
        <v>19500</v>
      </c>
      <c r="Q11" s="56">
        <f t="shared" si="3"/>
        <v>21200</v>
      </c>
      <c r="R11" s="62">
        <f>R4+8000</f>
        <v>20500</v>
      </c>
      <c r="S11" s="58">
        <f t="shared" si="4"/>
        <v>22200</v>
      </c>
      <c r="T11" s="62">
        <f>T4+8000</f>
        <v>20500</v>
      </c>
      <c r="U11" s="58">
        <f t="shared" si="5"/>
        <v>22200</v>
      </c>
      <c r="V11" s="47">
        <f>V4+8000</f>
        <v>21500</v>
      </c>
      <c r="W11" s="48">
        <f t="shared" si="6"/>
        <v>23200</v>
      </c>
      <c r="X11" s="62">
        <f>X4+8000</f>
        <v>19500</v>
      </c>
      <c r="Y11" s="60">
        <f t="shared" si="7"/>
        <v>21200</v>
      </c>
      <c r="Z11" s="47">
        <f>Z4+8000</f>
        <v>14000</v>
      </c>
      <c r="AA11" s="48">
        <f t="shared" si="8"/>
        <v>15600</v>
      </c>
    </row>
    <row r="12" spans="1:82" ht="23.25" thickBot="1" x14ac:dyDescent="0.3">
      <c r="A12" s="46" t="s">
        <v>4</v>
      </c>
      <c r="B12" s="42">
        <f>B4+10000</f>
        <v>17000</v>
      </c>
      <c r="C12" s="38">
        <f t="shared" si="11"/>
        <v>18600</v>
      </c>
      <c r="D12" s="40">
        <f>D4+10000</f>
        <v>17500</v>
      </c>
      <c r="E12" s="38">
        <f t="shared" si="9"/>
        <v>19100</v>
      </c>
      <c r="F12" s="40">
        <f>F4+10000</f>
        <v>19000</v>
      </c>
      <c r="G12" s="38">
        <f t="shared" si="10"/>
        <v>20600</v>
      </c>
      <c r="H12" s="40">
        <f>H4+10000</f>
        <v>19000</v>
      </c>
      <c r="I12" s="37">
        <f t="shared" si="0"/>
        <v>20700</v>
      </c>
      <c r="J12" s="40">
        <f>J4+10000</f>
        <v>18000</v>
      </c>
      <c r="K12" s="37">
        <f t="shared" si="0"/>
        <v>19700</v>
      </c>
      <c r="L12" s="41">
        <f>L11+2000</f>
        <v>17500</v>
      </c>
      <c r="M12" s="41">
        <f t="shared" si="1"/>
        <v>19200</v>
      </c>
      <c r="N12" s="25">
        <f>N4+10000</f>
        <v>19500</v>
      </c>
      <c r="O12" s="25">
        <f t="shared" si="2"/>
        <v>21200</v>
      </c>
      <c r="P12" s="56">
        <f>P4+10000</f>
        <v>21500</v>
      </c>
      <c r="Q12" s="56">
        <f t="shared" si="3"/>
        <v>23200</v>
      </c>
      <c r="R12" s="63">
        <f>R4+10000</f>
        <v>22500</v>
      </c>
      <c r="S12" s="58">
        <f t="shared" si="4"/>
        <v>24200</v>
      </c>
      <c r="T12" s="64">
        <f>T4+10000</f>
        <v>22500</v>
      </c>
      <c r="U12" s="58">
        <f t="shared" si="5"/>
        <v>24200</v>
      </c>
      <c r="V12" s="65">
        <f>V4+10000</f>
        <v>23500</v>
      </c>
      <c r="W12" s="48">
        <f t="shared" si="6"/>
        <v>25200</v>
      </c>
      <c r="X12" s="63">
        <f>X4+10000</f>
        <v>21500</v>
      </c>
      <c r="Y12" s="60">
        <f t="shared" si="7"/>
        <v>23200</v>
      </c>
      <c r="Z12" s="65">
        <f>Z4+10000</f>
        <v>16000</v>
      </c>
      <c r="AA12" s="48">
        <f t="shared" si="8"/>
        <v>17600</v>
      </c>
    </row>
    <row r="13" spans="1:82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4"/>
      <c r="S13" s="4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82" ht="49.5" customHeight="1" thickBot="1" x14ac:dyDescent="0.3">
      <c r="A14" s="10" t="s">
        <v>17</v>
      </c>
      <c r="B14" s="95"/>
      <c r="C14" s="96"/>
      <c r="D14" s="31"/>
      <c r="E14" s="3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23"/>
      <c r="R14" s="23"/>
      <c r="S14" s="23"/>
      <c r="T14" s="19"/>
      <c r="U14" s="23"/>
      <c r="V14" s="3"/>
      <c r="W14" s="23"/>
      <c r="X14" s="23"/>
      <c r="Y14" s="23"/>
      <c r="Z14" s="3"/>
      <c r="AA14" s="2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82" ht="60.6" customHeight="1" thickBot="1" x14ac:dyDescent="0.3">
      <c r="A15" s="5" t="s">
        <v>19</v>
      </c>
      <c r="B15" s="97">
        <v>4100</v>
      </c>
      <c r="C15" s="98"/>
      <c r="D15" s="32"/>
      <c r="E15" s="3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9"/>
      <c r="U15" s="19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82" ht="45.75" thickBot="1" x14ac:dyDescent="0.3">
      <c r="A16" s="12" t="s">
        <v>28</v>
      </c>
      <c r="B16" s="99" t="s">
        <v>33</v>
      </c>
      <c r="C16" s="100"/>
      <c r="D16" s="31"/>
      <c r="E16" s="31"/>
      <c r="T16" s="19"/>
      <c r="U16" s="19"/>
    </row>
    <row r="17" spans="1:46" ht="45" customHeight="1" thickBot="1" x14ac:dyDescent="0.3">
      <c r="A17" s="12" t="s">
        <v>29</v>
      </c>
      <c r="B17" s="101" t="s">
        <v>38</v>
      </c>
      <c r="C17" s="102"/>
      <c r="D17" s="33"/>
      <c r="E17" s="33"/>
      <c r="T17" s="19"/>
      <c r="U17" s="19"/>
    </row>
    <row r="18" spans="1:46" ht="60.75" thickBot="1" x14ac:dyDescent="0.3">
      <c r="A18" s="12" t="s">
        <v>20</v>
      </c>
      <c r="B18" s="101" t="s">
        <v>39</v>
      </c>
      <c r="C18" s="102"/>
      <c r="D18" s="33"/>
      <c r="E18" s="33"/>
      <c r="T18" s="19"/>
      <c r="U18" s="19"/>
    </row>
    <row r="19" spans="1:46" ht="15.75" thickBot="1" x14ac:dyDescent="0.3">
      <c r="A19" s="11" t="s">
        <v>30</v>
      </c>
      <c r="B19" s="95"/>
      <c r="C19" s="96"/>
      <c r="D19" s="31"/>
      <c r="E19" s="31"/>
      <c r="T19" s="19"/>
      <c r="U19" s="19"/>
    </row>
    <row r="20" spans="1:46" ht="35.25" customHeight="1" thickBot="1" x14ac:dyDescent="0.3">
      <c r="A20" s="6" t="s">
        <v>21</v>
      </c>
      <c r="B20" s="103" t="s">
        <v>34</v>
      </c>
      <c r="C20" s="100"/>
      <c r="D20" s="31"/>
      <c r="E20" s="31"/>
      <c r="T20" s="19"/>
      <c r="U20" s="19"/>
    </row>
    <row r="21" spans="1:46" ht="45.75" thickBot="1" x14ac:dyDescent="0.3">
      <c r="A21" s="12" t="s">
        <v>22</v>
      </c>
      <c r="B21" s="99" t="s">
        <v>33</v>
      </c>
      <c r="C21" s="100"/>
      <c r="D21" s="31"/>
      <c r="E21" s="31"/>
      <c r="T21" s="19"/>
      <c r="U21" s="19"/>
    </row>
    <row r="22" spans="1:46" ht="45" customHeight="1" thickBot="1" x14ac:dyDescent="0.3">
      <c r="A22" s="12" t="s">
        <v>23</v>
      </c>
      <c r="B22" s="99" t="s">
        <v>36</v>
      </c>
      <c r="C22" s="100"/>
      <c r="D22" s="31"/>
      <c r="E22" s="31"/>
      <c r="T22" s="19"/>
      <c r="U22" s="19"/>
    </row>
    <row r="23" spans="1:46" ht="60.75" thickBot="1" x14ac:dyDescent="0.3">
      <c r="A23" s="12" t="s">
        <v>24</v>
      </c>
      <c r="B23" s="99" t="s">
        <v>37</v>
      </c>
      <c r="C23" s="100"/>
      <c r="D23" s="31"/>
      <c r="E23" s="31"/>
    </row>
    <row r="24" spans="1:46" ht="15.75" thickBot="1" x14ac:dyDescent="0.3">
      <c r="A24" s="10" t="s">
        <v>18</v>
      </c>
      <c r="B24" s="95"/>
      <c r="C24" s="96"/>
      <c r="D24" s="31"/>
      <c r="E24" s="31"/>
    </row>
    <row r="25" spans="1:46" ht="30.75" thickBot="1" x14ac:dyDescent="0.3">
      <c r="A25" s="6" t="s">
        <v>25</v>
      </c>
      <c r="B25" s="104">
        <v>4200</v>
      </c>
      <c r="C25" s="102"/>
      <c r="D25" s="33"/>
      <c r="E25" s="33"/>
    </row>
    <row r="26" spans="1:46" ht="45.75" thickBot="1" x14ac:dyDescent="0.3">
      <c r="A26" s="12" t="s">
        <v>22</v>
      </c>
      <c r="B26" s="99" t="s">
        <v>35</v>
      </c>
      <c r="C26" s="100"/>
      <c r="D26" s="31"/>
      <c r="E26" s="31"/>
    </row>
    <row r="27" spans="1:46" ht="41.45" customHeight="1" x14ac:dyDescent="0.25">
      <c r="A27" s="15" t="s">
        <v>23</v>
      </c>
      <c r="B27" s="101" t="s">
        <v>40</v>
      </c>
      <c r="C27" s="102"/>
      <c r="D27" s="33"/>
      <c r="E27" s="33"/>
    </row>
    <row r="28" spans="1:46" ht="60" x14ac:dyDescent="0.25">
      <c r="A28" s="12" t="s">
        <v>24</v>
      </c>
      <c r="B28" s="105">
        <v>2100</v>
      </c>
      <c r="C28" s="105"/>
      <c r="D28" s="33"/>
      <c r="E28" s="33"/>
    </row>
    <row r="29" spans="1:46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8"/>
      <c r="X29" s="44"/>
      <c r="Y29" s="44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</row>
    <row r="30" spans="1:46" x14ac:dyDescent="0.25">
      <c r="A30" s="8"/>
      <c r="B30" s="8"/>
      <c r="C30" s="8"/>
      <c r="D30" s="30"/>
      <c r="E30" s="30"/>
      <c r="F30" s="8"/>
      <c r="G30" s="8"/>
      <c r="H30" s="30"/>
      <c r="I30" s="30"/>
      <c r="J30" s="30"/>
      <c r="K30" s="30"/>
      <c r="L30" s="8"/>
      <c r="M30" s="8"/>
      <c r="N30" s="8"/>
      <c r="O30" s="8"/>
      <c r="P30" s="8"/>
      <c r="Q30" s="8"/>
      <c r="R30" s="22"/>
      <c r="S30" s="22"/>
      <c r="T30" s="8"/>
      <c r="U30" s="8"/>
      <c r="V30" s="8"/>
      <c r="W30" s="8"/>
      <c r="X30" s="44"/>
      <c r="Y30" s="44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</row>
    <row r="31" spans="1:46" ht="21.95" customHeight="1" x14ac:dyDescent="0.25">
      <c r="A31" s="73" t="s">
        <v>9</v>
      </c>
      <c r="B31" s="73"/>
      <c r="C31" s="73"/>
      <c r="D31" s="34"/>
      <c r="E31" s="34"/>
      <c r="F31" s="18"/>
      <c r="G31" s="18"/>
      <c r="H31" s="18"/>
      <c r="I31" s="18"/>
      <c r="J31" s="18"/>
      <c r="K31" s="18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46" ht="21.95" customHeight="1" x14ac:dyDescent="0.25">
      <c r="A32" s="68" t="s">
        <v>26</v>
      </c>
      <c r="B32" s="69"/>
      <c r="C32" s="69"/>
      <c r="D32" s="35"/>
      <c r="E32" s="35"/>
      <c r="F32" s="13"/>
      <c r="G32" s="13"/>
      <c r="H32" s="13"/>
      <c r="I32" s="13"/>
      <c r="J32" s="13"/>
      <c r="K32" s="13"/>
      <c r="L32" s="67"/>
      <c r="M32" s="67"/>
      <c r="N32" s="67"/>
      <c r="O32" s="67"/>
      <c r="P32" s="67"/>
      <c r="Q32" s="67"/>
      <c r="R32" s="21"/>
      <c r="S32" s="21"/>
      <c r="T32" s="14"/>
      <c r="U32" s="14"/>
    </row>
    <row r="33" spans="1:21" ht="32.450000000000003" customHeight="1" x14ac:dyDescent="0.25">
      <c r="A33" s="66" t="s">
        <v>27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26"/>
      <c r="S33" s="26"/>
      <c r="T33" s="16"/>
      <c r="U33" s="16"/>
    </row>
    <row r="34" spans="1:21" ht="30" customHeight="1" x14ac:dyDescent="0.25">
      <c r="A34" s="70" t="s">
        <v>10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2"/>
      <c r="R34" s="27"/>
      <c r="S34" s="27"/>
      <c r="T34" s="17"/>
      <c r="U34" s="17"/>
    </row>
    <row r="35" spans="1:21" x14ac:dyDescent="0.25">
      <c r="A35" s="14"/>
      <c r="B35" s="14"/>
      <c r="C35" s="14"/>
      <c r="D35" s="28"/>
      <c r="E35" s="28"/>
      <c r="F35" s="14"/>
      <c r="G35" s="14"/>
      <c r="H35" s="28"/>
      <c r="I35" s="28"/>
      <c r="J35" s="28"/>
      <c r="K35" s="28"/>
      <c r="L35" s="14"/>
      <c r="M35" s="14"/>
      <c r="N35" s="14"/>
      <c r="O35" s="14"/>
      <c r="P35" s="14"/>
      <c r="Q35" s="14"/>
      <c r="R35" s="21"/>
      <c r="S35" s="21"/>
      <c r="T35" s="14"/>
      <c r="U35" s="14"/>
    </row>
  </sheetData>
  <mergeCells count="36">
    <mergeCell ref="A29:V29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1:AC1"/>
    <mergeCell ref="B2:C2"/>
    <mergeCell ref="A2:A3"/>
    <mergeCell ref="D2:E2"/>
    <mergeCell ref="L2:M2"/>
    <mergeCell ref="R2:S2"/>
    <mergeCell ref="T2:U2"/>
    <mergeCell ref="V2:W2"/>
    <mergeCell ref="F2:G2"/>
    <mergeCell ref="P2:Q2"/>
    <mergeCell ref="J2:K2"/>
    <mergeCell ref="Z2:AA2"/>
    <mergeCell ref="H2:I2"/>
    <mergeCell ref="N2:O2"/>
    <mergeCell ref="X2:Y2"/>
    <mergeCell ref="A33:Q33"/>
    <mergeCell ref="L32:Q32"/>
    <mergeCell ref="A32:C32"/>
    <mergeCell ref="A34:Q34"/>
    <mergeCell ref="A31:C31"/>
  </mergeCells>
  <phoneticPr fontId="11" type="noConversion"/>
  <conditionalFormatting sqref="AB10:AB12 AR10:AR12 AJ10:AJ12 DA21:DA43 CK21:CK42 CS21:CS43 DI21:DI42 DQ21:DQ43 DY21:DY42 EG21:EG43 BA21:BA43 AU21:AU43 BG21:BI43 L32 V21:AT22 L31:U31 F23:AT28 F21:S22 B50:U80 B35:U43">
    <cfRule type="cellIs" dxfId="11" priority="32" stopIfTrue="1" operator="equal">
      <formula>5</formula>
    </cfRule>
  </conditionalFormatting>
  <conditionalFormatting sqref="CK50:CK79">
    <cfRule type="cellIs" dxfId="10" priority="26" stopIfTrue="1" operator="equal">
      <formula>5</formula>
    </cfRule>
  </conditionalFormatting>
  <conditionalFormatting sqref="CS50:CS80">
    <cfRule type="cellIs" dxfId="9" priority="25" stopIfTrue="1" operator="equal">
      <formula>5</formula>
    </cfRule>
  </conditionalFormatting>
  <conditionalFormatting sqref="DA50:DA80">
    <cfRule type="cellIs" dxfId="8" priority="24" stopIfTrue="1" operator="equal">
      <formula>5</formula>
    </cfRule>
  </conditionalFormatting>
  <conditionalFormatting sqref="DI50:DI79">
    <cfRule type="cellIs" dxfId="7" priority="23" stopIfTrue="1" operator="equal">
      <formula>5</formula>
    </cfRule>
  </conditionalFormatting>
  <conditionalFormatting sqref="DQ50:DQ80">
    <cfRule type="cellIs" dxfId="6" priority="22" stopIfTrue="1" operator="equal">
      <formula>5</formula>
    </cfRule>
  </conditionalFormatting>
  <conditionalFormatting sqref="DY50:DY79">
    <cfRule type="cellIs" dxfId="5" priority="21" stopIfTrue="1" operator="equal">
      <formula>5</formula>
    </cfRule>
  </conditionalFormatting>
  <conditionalFormatting sqref="EG50:EG80">
    <cfRule type="cellIs" dxfId="4" priority="20" stopIfTrue="1" operator="equal">
      <formula>5</formula>
    </cfRule>
  </conditionalFormatting>
  <conditionalFormatting sqref="BA50:BA80">
    <cfRule type="cellIs" dxfId="3" priority="16" stopIfTrue="1" operator="equal">
      <formula>5</formula>
    </cfRule>
  </conditionalFormatting>
  <conditionalFormatting sqref="AU50:AU80">
    <cfRule type="cellIs" dxfId="2" priority="14" stopIfTrue="1" operator="equal">
      <formula>5</formula>
    </cfRule>
  </conditionalFormatting>
  <conditionalFormatting sqref="BG50:BI80">
    <cfRule type="cellIs" dxfId="1" priority="12" stopIfTrue="1" operator="equal">
      <formula>5</formula>
    </cfRule>
  </conditionalFormatting>
  <conditionalFormatting sqref="C21:E22">
    <cfRule type="cellIs" dxfId="0" priority="1" stopIfTrue="1" operator="equal">
      <formula>5</formula>
    </cfRule>
  </conditionalFormatting>
  <pageMargins left="0.7" right="0.7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BAR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2023-04-07T14:51:17Z</cp:lastPrinted>
  <dcterms:created xsi:type="dcterms:W3CDTF">2018-01-30T14:00:22Z</dcterms:created>
  <dcterms:modified xsi:type="dcterms:W3CDTF">2025-04-28T11:27:24Z</dcterms:modified>
</cp:coreProperties>
</file>